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Оборудование для сетей ТВ и РВ_апрель\"/>
    </mc:Choice>
  </mc:AlternateContent>
  <bookViews>
    <workbookView xWindow="0" yWindow="0" windowWidth="19200" windowHeight="10770" activeTab="1"/>
  </bookViews>
  <sheets>
    <sheet name="Приложение № 1.1" sheetId="1" r:id="rId1"/>
    <sheet name="Приложение № 1.2" sheetId="2" r:id="rId2"/>
    <sheet name="XLR_NoRangeSheet" sheetId="3" state="hidden" r:id="rId3"/>
  </sheets>
  <definedNames>
    <definedName name="Query1">'Приложение № 1.1'!$B$20:$Z$20</definedName>
    <definedName name="Query2_ADRES">XLR_NoRangeSheet!$C$6</definedName>
    <definedName name="Query2_EMAIL">XLR_NoRangeSheet!$H$6</definedName>
    <definedName name="Query2_KURATOR">XLR_NoRangeSheet!$F$6</definedName>
    <definedName name="Query2_NAME_LOTA">XLR_NoRangeSheet!$E$6</definedName>
    <definedName name="Query2_NLOTA">XLR_NoRangeSheet!$B$6</definedName>
    <definedName name="Query2_NOTE">XLR_NoRangeSheet!$J$6</definedName>
    <definedName name="Query2_NPO">XLR_NoRangeSheet!$I$6</definedName>
    <definedName name="Query2_PRIL_NOMER">XLR_NoRangeSheet!$S$6</definedName>
    <definedName name="Query2_SROK">XLR_NoRangeSheet!$K$6</definedName>
    <definedName name="Query2_TEL">XLR_NoRangeSheet!$G$6</definedName>
    <definedName name="Query2_TIP">XLR_NoRangeSheet!$Q$6</definedName>
    <definedName name="Query2_TIPNAME">XLR_NoRangeSheet!$R$6</definedName>
    <definedName name="Query2_UA2">XLR_NoRangeSheet!$O$6</definedName>
    <definedName name="Query2_UA2NAME">XLR_NoRangeSheet!$P$6</definedName>
    <definedName name="Query2_USERE">XLR_NoRangeSheet!$N$6</definedName>
    <definedName name="Query2_USERN">XLR_NoRangeSheet!$L$6</definedName>
    <definedName name="Query2_USERT">XLR_NoRangeSheet!$M$6</definedName>
    <definedName name="Query2_VCODE">XLR_NoRangeSheet!$D$6</definedName>
    <definedName name="Query3">'Приложение № 1.1'!$B$25:$L$25</definedName>
    <definedName name="XLR_ERRNAMESTR">XLR_NoRangeSheet!$B$5</definedName>
    <definedName name="XLR_VERSION">XLR_NoRangeSheet!$A$5</definedName>
    <definedName name="_xlnm.Print_Area" localSheetId="0">'Приложение № 1.1'!$A$1:$K$37</definedName>
    <definedName name="_xlnm.Print_Area" localSheetId="1">'Приложение № 1.2'!$A$1:$L$33</definedName>
  </definedNames>
  <calcPr calcId="152511"/>
</workbook>
</file>

<file path=xl/calcChain.xml><?xml version="1.0" encoding="utf-8"?>
<calcChain xmlns="http://schemas.openxmlformats.org/spreadsheetml/2006/main">
  <c r="J16" i="2" l="1"/>
  <c r="H16" i="2"/>
  <c r="J15" i="2"/>
  <c r="H15" i="2"/>
  <c r="J14" i="2"/>
  <c r="H14" i="2"/>
  <c r="J13" i="2"/>
  <c r="H13" i="2"/>
  <c r="J12" i="2"/>
  <c r="H12" i="2"/>
  <c r="J11" i="2"/>
  <c r="H11" i="2"/>
  <c r="J10" i="2"/>
  <c r="H10" i="2"/>
  <c r="J9" i="2"/>
  <c r="H9" i="2"/>
  <c r="J8" i="2"/>
  <c r="H8" i="2"/>
  <c r="J7" i="2"/>
  <c r="H7" i="2"/>
  <c r="J19" i="1"/>
  <c r="H19" i="1"/>
  <c r="J18" i="1"/>
  <c r="H18" i="1"/>
  <c r="I17" i="1"/>
  <c r="J17" i="1" s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I7" i="1"/>
  <c r="J7" i="1" s="1"/>
  <c r="B5" i="3" l="1"/>
  <c r="C33" i="2"/>
  <c r="C31" i="2"/>
  <c r="J18" i="2"/>
  <c r="D36" i="1"/>
  <c r="D34" i="1"/>
  <c r="J21" i="1"/>
</calcChain>
</file>

<file path=xl/sharedStrings.xml><?xml version="1.0" encoding="utf-8"?>
<sst xmlns="http://schemas.openxmlformats.org/spreadsheetml/2006/main" count="132" uniqueCount="75">
  <si>
    <t>Приложение 1.1</t>
  </si>
  <si>
    <t>СПЕЦИФИКАЦИЯ</t>
  </si>
  <si>
    <t>ЛОТ</t>
  </si>
  <si>
    <t>Отдел радио и телевидения (ОРиТ)</t>
  </si>
  <si>
    <t>№ п.п.</t>
  </si>
  <si>
    <t>Наименование товара</t>
  </si>
  <si>
    <t>Описание</t>
  </si>
  <si>
    <t>Eд.изм</t>
  </si>
  <si>
    <t>Адрес поставки</t>
  </si>
  <si>
    <t>Итого</t>
  </si>
  <si>
    <t>КОМПЛЕКС КОНТРОЛЬНО ИЗМЕРИТЕЛЬНЫЙ ЦИУ-003</t>
  </si>
  <si>
    <t>Анализатор сигналов эфирного и кабельного телевизионного вещания ЦИУ-003 предназначен для измерения параметров телевизионных каналов и передачи результатов измерения по локальной сети TCP/IP на удаленный ПК.</t>
  </si>
  <si>
    <t>г. Уфа, ул. Каспийская, д.14; Мухаметшина З.Р. 89018173671;</t>
  </si>
  <si>
    <t>КОМБАЙНЕР ПАССИВНЫЙ 8 ВХОДОВ PCB 190 90470 01</t>
  </si>
  <si>
    <t>СУММАТОР PCB 190 RF НА 8 ВХОДОВ. Элемент головной станции Blankom  B-Line предназначенный  для суммирования радиочастотного сигнала кабельного телевидения.</t>
  </si>
  <si>
    <t>МОДУЛЬ CAM SMIT CONAX PRO (модуль на 8 видеосервисов)</t>
  </si>
  <si>
    <t>ПРИЕМНИК СПУТНИКОВЫЙ PBI DCH-4000P-42S2 DVB-S2 MPEG-2 SD,ASI И IP ВХ, 2CI С MSD,MUX,ASI,SDI,КОМПОЗИТ</t>
  </si>
  <si>
    <t>КОНТРОЛЛЕР ШИНЫ, БП-8А, 230В ВЕВ 200</t>
  </si>
  <si>
    <t>Контроллер шины, БП-8А, 230В BEB 200. Элемент головной станции Blankom  B-Line предназначенный для организации питания модулей ГС и их адресной настройки.</t>
  </si>
  <si>
    <t>МОДУЛЬ САМ IRDETO</t>
  </si>
  <si>
    <t>Модуль доступа CAM SMiT Viaccess</t>
  </si>
  <si>
    <t>МОДУЛЬ QAM RF, 48МГЦ ДО 6 QAM</t>
  </si>
  <si>
    <t>Модуль QAM RF, 48МГц до 6 QAM - интерфейсная плата NSG9000, Плата имеет 2 порта QAM, каждый из которых поддерживает до 4  каналов (частот) QAM. NSG 9000 - шлюз между транспортным уровнем GbE и сетью кабельного телевидения.</t>
  </si>
  <si>
    <t>ЛИЦЕНЗИЯ НА 1 QAM BUNDLED</t>
  </si>
  <si>
    <t>Лицензия на 1 QAM канал (частоту) для NSG9000. NSG 9000 - шлюз между транспортным уровнем GbE и сетью кабельного телевидения.</t>
  </si>
  <si>
    <t>РЕСИВЕР ПРОФЕССИОНАЛЬНЫЙ ЦИФРОВОЙ DCH-5100P-46C</t>
  </si>
  <si>
    <t>Профессиональный цифровой ресивер DCH-5100P-46C   DVB-C MPEG-2/4 SD/HD, 2 ASI и IP вх., 2 CI с MSD, MUX,  вых: ASI, композит., компонент.,2 AES-EBU,HDMI, SDI, IP.,GbE</t>
  </si>
  <si>
    <t>МОДУЛЯТОР QAM МОДУЛЯТОР BLANKOM AMB 406 9850.02</t>
  </si>
  <si>
    <t>РЕСИВЕР ПРОФЕССИОНАЛЬНЫЙ ЦИФРОВОЙ  DCH-5100P-44S2</t>
  </si>
  <si>
    <t>Профессиональный цифровой ресивер DCH-5100P-44S2   DVB-S2 MPEG-2/4 SD/HD, 2 ASI и IP вх., 2 CI с MSD, MUX,  вых: ASI, композит., компонент.,2 AES-EBU,HDMI, SDI, IP на 32адр., опция GbE</t>
  </si>
  <si>
    <t>ЛИЦЕНЗИИ ДЛЯ МОНИТОРИНГА AGAMA POS 140 BROADCAST MONITORING ADD-ON MODULE FOR ANALYZER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</si>
  <si>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</si>
  <si>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</si>
  <si>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</si>
  <si>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</si>
  <si>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</si>
  <si>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</si>
  <si>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</si>
  <si>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не менее 10 лет</t>
  </si>
  <si>
    <t>Инициатор закупки:</t>
  </si>
  <si>
    <t>Начальник отдела радио и телевидения ОАО "Башинформсвязь" - Токтаев Вячеслав Иванович- (347) 221-12-01,                                                                                                                                                                                                                                                                                                                                     Ведущий инженер отдела отдела радио и телевидения ОАО "Башинформсвязь"  - Гулиев Тимур Абрекович - (347) 221-57-40</t>
  </si>
  <si>
    <t>Контактное лицо по тех. Вопросам</t>
  </si>
  <si>
    <t>Место доставки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</si>
  <si>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Флюра Сагитовна или Подгорная Резида Рифгатовна  т. 8-905-352-77-79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</si>
  <si>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</si>
  <si>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Исполнитель:</t>
  </si>
  <si>
    <t>тел.</t>
  </si>
  <si>
    <t>(347) 221-57-40</t>
  </si>
  <si>
    <t>эл.почта</t>
  </si>
  <si>
    <t/>
  </si>
  <si>
    <t>Приложение 1.2</t>
  </si>
  <si>
    <t>КОДЕР PBI DCH 3000 EC</t>
  </si>
  <si>
    <t>САМ МОДУЛЬ SMIT Conax</t>
  </si>
  <si>
    <t>ПРИЕМНИК ПРОФЕССИОНАЛЬНЫЙ DCH-5100P-44S2 DVB-S2 MPEG-2/4 SD/HD</t>
  </si>
  <si>
    <t>ПРИЕМНИК СПУТНИКОВЫЙ PBI DCH-3100P-20S2_x000D_</t>
  </si>
  <si>
    <t>ПРИЕМНИК СПУТНИКОВЫЙ PBI DCH-3100P-20S2</t>
  </si>
  <si>
    <t>БЛОК ПИТАНИЯ ДЛЯ BNSG</t>
  </si>
  <si>
    <t>Дополнительный блок питания для NSG9000. NSG 9000 - шлюз между транспортным уровнем GbE и сетью кабельного телевидения.</t>
  </si>
  <si>
    <t>МОДУЛЬ САМ Smit VIACCESS</t>
  </si>
  <si>
    <t>Спутниковый HD-ресивер Dr.HD Grand Triple AVIN</t>
  </si>
  <si>
    <t>4.2, Developer  (build 122-D7)</t>
  </si>
  <si>
    <t>Query2</t>
  </si>
  <si>
    <t>Республика Башкортостан</t>
  </si>
  <si>
    <t>Поставка оптических приемников</t>
  </si>
  <si>
    <t>Токтаев В.И., тел. , эл.почта:</t>
  </si>
  <si>
    <t>31.12.2015</t>
  </si>
  <si>
    <t>Гулиев Тимур Абрекович</t>
  </si>
  <si>
    <t>(347)251-71-23</t>
  </si>
  <si>
    <t>Поставщик обязан предоставить вместе с Товаром следующие сопроводительные документы:
1) Паспорт.
2)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1 года с момента отгрузки.</t>
  </si>
  <si>
    <t>III кв.</t>
  </si>
  <si>
    <t>III кв. до 15 августа 2015 г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</si>
  <si>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</si>
  <si>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</si>
  <si>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</si>
  <si>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Прдельеная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</si>
</sst>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₽-419]"/>
    <numFmt numFmtId="165" formatCode="#,##0.00_р_."/>
  </numFmts>
  <fonts count="7" x14ac:knownFonts="1"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0" fillId="2" borderId="0" xfId="0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top"/>
    </xf>
    <xf numFmtId="0" fontId="0" fillId="2" borderId="0" xfId="0" applyFill="1" applyAlignment="1">
      <alignment horizontal="left" vertical="top"/>
    </xf>
    <xf numFmtId="0" fontId="0" fillId="2" borderId="0" xfId="0" applyFont="1" applyFill="1" applyAlignment="1">
      <alignment vertical="top"/>
    </xf>
    <xf numFmtId="0" fontId="0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0" fillId="2" borderId="0" xfId="0" applyFont="1" applyFill="1" applyAlignment="1">
      <alignment horizontal="left" vertical="top"/>
    </xf>
    <xf numFmtId="0" fontId="0" fillId="2" borderId="0" xfId="0" applyFont="1" applyFill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 wrapText="1"/>
    </xf>
    <xf numFmtId="0" fontId="0" fillId="2" borderId="5" xfId="0" applyFill="1" applyBorder="1" applyAlignment="1">
      <alignment vertical="top"/>
    </xf>
    <xf numFmtId="165" fontId="0" fillId="2" borderId="5" xfId="0" applyNumberFormat="1" applyFill="1" applyBorder="1" applyAlignment="1">
      <alignment vertical="top"/>
    </xf>
    <xf numFmtId="165" fontId="0" fillId="2" borderId="1" xfId="0" applyNumberFormat="1" applyFill="1" applyBorder="1" applyAlignment="1">
      <alignment horizontal="right"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4" fontId="0" fillId="2" borderId="6" xfId="0" applyNumberFormat="1" applyFill="1" applyBorder="1" applyAlignment="1">
      <alignment horizontal="right" vertical="top"/>
    </xf>
    <xf numFmtId="0" fontId="3" fillId="2" borderId="0" xfId="0" applyFont="1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Border="1" applyAlignment="1">
      <alignment horizontal="center" vertical="top"/>
    </xf>
    <xf numFmtId="0" fontId="0" fillId="2" borderId="0" xfId="0" applyFill="1" applyBorder="1" applyAlignment="1">
      <alignment horizontal="left" vertical="top"/>
    </xf>
    <xf numFmtId="165" fontId="0" fillId="2" borderId="0" xfId="0" applyNumberForma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0" fontId="0" fillId="0" borderId="0" xfId="0" applyFont="1"/>
    <xf numFmtId="49" fontId="0" fillId="0" borderId="0" xfId="0" applyNumberFormat="1" applyFont="1"/>
    <xf numFmtId="164" fontId="0" fillId="3" borderId="1" xfId="0" applyNumberFormat="1" applyFill="1" applyBorder="1" applyAlignment="1">
      <alignment horizontal="center" vertical="top"/>
    </xf>
    <xf numFmtId="164" fontId="0" fillId="3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left" vertical="top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AMK46"/>
  <sheetViews>
    <sheetView view="pageBreakPreview" topLeftCell="A16" zoomScaleNormal="70" zoomScaleSheetLayoutView="100" workbookViewId="0">
      <selection activeCell="J8" sqref="J8"/>
    </sheetView>
  </sheetViews>
  <sheetFormatPr defaultRowHeight="15" x14ac:dyDescent="0.25"/>
  <cols>
    <col min="2" max="2" width="8.42578125" style="1"/>
    <col min="3" max="3" width="38.5703125" style="1"/>
    <col min="4" max="4" width="60.85546875" style="1"/>
    <col min="5" max="6" width="9.140625" style="1"/>
    <col min="7" max="7" width="11.5703125" style="1"/>
    <col min="8" max="8" width="18.28515625" style="1"/>
    <col min="9" max="9" width="16" style="1"/>
    <col min="10" max="10" width="18.28515625" style="1"/>
    <col min="11" max="11" width="39.42578125" style="1"/>
    <col min="12" max="12" width="3.28515625" style="1"/>
    <col min="13" max="1025" width="9.140625" style="1"/>
  </cols>
  <sheetData>
    <row r="1" spans="2:1024" x14ac:dyDescent="0.25">
      <c r="B1"/>
      <c r="C1"/>
      <c r="D1"/>
      <c r="E1"/>
      <c r="F1"/>
      <c r="G1"/>
      <c r="H1"/>
      <c r="I1"/>
      <c r="J1"/>
      <c r="K1" s="2" t="s">
        <v>0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2:1024" x14ac:dyDescent="0.25">
      <c r="B2" s="40" t="s">
        <v>1</v>
      </c>
      <c r="C2" s="40"/>
      <c r="D2" s="40"/>
      <c r="E2" s="40"/>
      <c r="F2" s="40"/>
      <c r="G2" s="40"/>
      <c r="H2" s="40"/>
      <c r="I2" s="40"/>
      <c r="J2" s="40"/>
      <c r="K2" s="40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2:1024" x14ac:dyDescent="0.25">
      <c r="B3" s="1" t="s">
        <v>2</v>
      </c>
      <c r="C3" s="3"/>
      <c r="D3" s="4" t="s">
        <v>3</v>
      </c>
      <c r="E3"/>
      <c r="F3"/>
      <c r="G3"/>
      <c r="H3"/>
      <c r="I3"/>
      <c r="J3"/>
      <c r="K3" s="2"/>
      <c r="L3" s="5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2:1024" s="6" customFormat="1" ht="15" customHeight="1" x14ac:dyDescent="0.25">
      <c r="B4" s="37" t="s">
        <v>4</v>
      </c>
      <c r="C4" s="37" t="s">
        <v>5</v>
      </c>
      <c r="D4" s="37" t="s">
        <v>6</v>
      </c>
      <c r="E4" s="37" t="s">
        <v>7</v>
      </c>
      <c r="F4" s="41"/>
      <c r="G4" s="41"/>
      <c r="H4" s="42" t="s">
        <v>71</v>
      </c>
      <c r="I4" s="43" t="s">
        <v>72</v>
      </c>
      <c r="J4" s="37" t="s">
        <v>73</v>
      </c>
      <c r="K4" s="37" t="s">
        <v>8</v>
      </c>
      <c r="L4" s="9"/>
    </row>
    <row r="5" spans="2:1024" s="10" customFormat="1" ht="64.5" customHeight="1" x14ac:dyDescent="0.25">
      <c r="B5" s="37"/>
      <c r="C5" s="37"/>
      <c r="D5" s="37"/>
      <c r="E5" s="37"/>
      <c r="F5" s="11" t="s">
        <v>69</v>
      </c>
      <c r="G5" s="11" t="s">
        <v>9</v>
      </c>
      <c r="H5" s="42"/>
      <c r="I5" s="43"/>
      <c r="J5" s="37"/>
      <c r="K5" s="37"/>
    </row>
    <row r="6" spans="2:1024" s="6" customFormat="1" x14ac:dyDescent="0.25">
      <c r="B6" s="7">
        <v>1</v>
      </c>
      <c r="C6" s="7">
        <v>3</v>
      </c>
      <c r="D6" s="7">
        <v>5</v>
      </c>
      <c r="E6" s="7">
        <v>6</v>
      </c>
      <c r="F6" s="7">
        <v>9</v>
      </c>
      <c r="G6" s="7">
        <v>11</v>
      </c>
      <c r="H6" s="7">
        <v>12</v>
      </c>
      <c r="I6" s="7">
        <v>13</v>
      </c>
      <c r="J6" s="7">
        <v>14</v>
      </c>
      <c r="K6" s="7">
        <v>15</v>
      </c>
    </row>
    <row r="7" spans="2:1024" ht="55.5" customHeight="1" x14ac:dyDescent="0.25">
      <c r="B7" s="7">
        <v>1</v>
      </c>
      <c r="C7" s="12" t="s">
        <v>10</v>
      </c>
      <c r="D7" s="13" t="s">
        <v>11</v>
      </c>
      <c r="E7" s="7"/>
      <c r="F7" s="14">
        <v>49</v>
      </c>
      <c r="G7" s="14">
        <v>49</v>
      </c>
      <c r="H7" s="33">
        <v>54983.05</v>
      </c>
      <c r="I7" s="34">
        <f>H7*G7</f>
        <v>2694169.45</v>
      </c>
      <c r="J7" s="34">
        <f>I7*1.18</f>
        <v>3179119.9509999999</v>
      </c>
      <c r="K7" s="37" t="s">
        <v>12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2:1024" ht="50.25" customHeight="1" x14ac:dyDescent="0.25">
      <c r="B8" s="7">
        <v>2</v>
      </c>
      <c r="C8" s="12" t="s">
        <v>13</v>
      </c>
      <c r="D8" s="13" t="s">
        <v>14</v>
      </c>
      <c r="E8" s="7"/>
      <c r="F8" s="14">
        <v>51</v>
      </c>
      <c r="G8" s="14">
        <v>51</v>
      </c>
      <c r="H8" s="33">
        <f t="shared" ref="H8:H15" si="0">I8/G8</f>
        <v>8856.8774509803916</v>
      </c>
      <c r="I8" s="34">
        <v>451700.75</v>
      </c>
      <c r="J8" s="34">
        <f t="shared" ref="J8:J19" si="1">I8*1.18</f>
        <v>533006.88500000001</v>
      </c>
      <c r="K8" s="37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2:1024" ht="30" x14ac:dyDescent="0.25">
      <c r="B9" s="7">
        <v>3</v>
      </c>
      <c r="C9" s="12" t="s">
        <v>15</v>
      </c>
      <c r="D9" s="13" t="s">
        <v>15</v>
      </c>
      <c r="E9" s="7"/>
      <c r="F9" s="14">
        <v>2</v>
      </c>
      <c r="G9" s="14">
        <v>2</v>
      </c>
      <c r="H9" s="33">
        <f t="shared" si="0"/>
        <v>18686.439999999999</v>
      </c>
      <c r="I9" s="34">
        <v>37372.879999999997</v>
      </c>
      <c r="J9" s="34">
        <f t="shared" si="1"/>
        <v>44099.998399999997</v>
      </c>
      <c r="K9" s="37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2:1024" ht="54" customHeight="1" x14ac:dyDescent="0.25">
      <c r="B10" s="7">
        <v>4</v>
      </c>
      <c r="C10" s="12" t="s">
        <v>16</v>
      </c>
      <c r="D10" s="13" t="s">
        <v>16</v>
      </c>
      <c r="E10" s="7"/>
      <c r="F10" s="14">
        <v>10</v>
      </c>
      <c r="G10" s="14">
        <v>10</v>
      </c>
      <c r="H10" s="33">
        <f t="shared" si="0"/>
        <v>43633.728999999999</v>
      </c>
      <c r="I10" s="34">
        <v>436337.29</v>
      </c>
      <c r="J10" s="34">
        <f t="shared" si="1"/>
        <v>514878.00219999993</v>
      </c>
      <c r="K10" s="37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2:1024" ht="38.25" x14ac:dyDescent="0.25">
      <c r="B11" s="7">
        <v>5</v>
      </c>
      <c r="C11" s="12" t="s">
        <v>17</v>
      </c>
      <c r="D11" s="13" t="s">
        <v>18</v>
      </c>
      <c r="E11" s="7"/>
      <c r="F11" s="14">
        <v>1</v>
      </c>
      <c r="G11" s="14">
        <v>1</v>
      </c>
      <c r="H11" s="33">
        <f t="shared" si="0"/>
        <v>19737.84</v>
      </c>
      <c r="I11" s="34">
        <v>19737.84</v>
      </c>
      <c r="J11" s="34">
        <f t="shared" si="1"/>
        <v>23290.6512</v>
      </c>
      <c r="K11" s="37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2:1024" x14ac:dyDescent="0.25">
      <c r="B12" s="7">
        <v>6</v>
      </c>
      <c r="C12" s="12" t="s">
        <v>19</v>
      </c>
      <c r="D12" s="13" t="s">
        <v>19</v>
      </c>
      <c r="E12" s="7"/>
      <c r="F12" s="14">
        <v>10</v>
      </c>
      <c r="G12" s="14">
        <v>10</v>
      </c>
      <c r="H12" s="33">
        <f t="shared" si="0"/>
        <v>1708.4749999999999</v>
      </c>
      <c r="I12" s="34">
        <v>17084.75</v>
      </c>
      <c r="J12" s="34">
        <f t="shared" si="1"/>
        <v>20160.004999999997</v>
      </c>
      <c r="K12" s="37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2:1024" x14ac:dyDescent="0.25">
      <c r="B13" s="7">
        <v>7</v>
      </c>
      <c r="C13" s="12" t="s">
        <v>20</v>
      </c>
      <c r="D13" s="13" t="s">
        <v>20</v>
      </c>
      <c r="E13" s="7"/>
      <c r="F13" s="14">
        <v>10</v>
      </c>
      <c r="G13" s="14">
        <v>10</v>
      </c>
      <c r="H13" s="33">
        <f t="shared" si="0"/>
        <v>2218.6439999999998</v>
      </c>
      <c r="I13" s="34">
        <v>22186.44</v>
      </c>
      <c r="J13" s="34">
        <f t="shared" si="1"/>
        <v>26179.999199999998</v>
      </c>
      <c r="K13" s="37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2:1024" ht="57" customHeight="1" x14ac:dyDescent="0.25">
      <c r="B14" s="7">
        <v>8</v>
      </c>
      <c r="C14" s="12" t="s">
        <v>21</v>
      </c>
      <c r="D14" s="13" t="s">
        <v>22</v>
      </c>
      <c r="E14" s="7"/>
      <c r="F14" s="14">
        <v>8</v>
      </c>
      <c r="G14" s="14">
        <v>8</v>
      </c>
      <c r="H14" s="33">
        <f t="shared" si="0"/>
        <v>128263.72874999999</v>
      </c>
      <c r="I14" s="34">
        <v>1026109.83</v>
      </c>
      <c r="J14" s="34">
        <f t="shared" si="1"/>
        <v>1210809.5993999999</v>
      </c>
      <c r="K14" s="37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2:1024" ht="27.75" customHeight="1" x14ac:dyDescent="0.25">
      <c r="B15" s="7">
        <v>9</v>
      </c>
      <c r="C15" s="12" t="s">
        <v>23</v>
      </c>
      <c r="D15" s="13" t="s">
        <v>24</v>
      </c>
      <c r="E15" s="7"/>
      <c r="F15" s="14">
        <v>48</v>
      </c>
      <c r="G15" s="14">
        <v>48</v>
      </c>
      <c r="H15" s="33">
        <f t="shared" si="0"/>
        <v>6889.6610416666663</v>
      </c>
      <c r="I15" s="34">
        <v>330703.73</v>
      </c>
      <c r="J15" s="34">
        <f t="shared" si="1"/>
        <v>390230.40139999997</v>
      </c>
      <c r="K15" s="37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2:1024" ht="38.25" x14ac:dyDescent="0.25">
      <c r="B16" s="7">
        <v>10</v>
      </c>
      <c r="C16" s="12" t="s">
        <v>25</v>
      </c>
      <c r="D16" s="13" t="s">
        <v>26</v>
      </c>
      <c r="E16" s="7"/>
      <c r="F16" s="14">
        <v>2</v>
      </c>
      <c r="G16" s="14">
        <v>2</v>
      </c>
      <c r="H16" s="33">
        <f>I16/G16</f>
        <v>79715.464999999997</v>
      </c>
      <c r="I16" s="34">
        <v>159430.93</v>
      </c>
      <c r="J16" s="34">
        <f t="shared" si="1"/>
        <v>188128.49739999999</v>
      </c>
      <c r="K16" s="37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2:1024" ht="30" x14ac:dyDescent="0.25">
      <c r="B17" s="7">
        <v>11</v>
      </c>
      <c r="C17" s="12" t="s">
        <v>27</v>
      </c>
      <c r="D17" s="13" t="s">
        <v>27</v>
      </c>
      <c r="E17" s="7"/>
      <c r="F17" s="14">
        <v>4</v>
      </c>
      <c r="G17" s="14">
        <v>4</v>
      </c>
      <c r="H17" s="33">
        <v>59470.34</v>
      </c>
      <c r="I17" s="34">
        <f>H17*G17</f>
        <v>237881.36</v>
      </c>
      <c r="J17" s="34">
        <f t="shared" si="1"/>
        <v>280700.0048</v>
      </c>
      <c r="K17" s="3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2:1024" ht="42" customHeight="1" x14ac:dyDescent="0.25">
      <c r="B18" s="7">
        <v>12</v>
      </c>
      <c r="C18" s="12" t="s">
        <v>28</v>
      </c>
      <c r="D18" s="13" t="s">
        <v>29</v>
      </c>
      <c r="E18" s="7"/>
      <c r="F18" s="14">
        <v>4</v>
      </c>
      <c r="G18" s="14">
        <v>4</v>
      </c>
      <c r="H18" s="33">
        <f t="shared" ref="H18:H19" si="2">I18/G18</f>
        <v>71324.365000000005</v>
      </c>
      <c r="I18" s="34">
        <v>285297.46000000002</v>
      </c>
      <c r="J18" s="34">
        <f t="shared" si="1"/>
        <v>336651.00280000002</v>
      </c>
      <c r="K18" s="37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2:1024" ht="45" x14ac:dyDescent="0.25">
      <c r="B19" s="7">
        <v>13</v>
      </c>
      <c r="C19" s="12" t="s">
        <v>30</v>
      </c>
      <c r="D19" s="13" t="s">
        <v>30</v>
      </c>
      <c r="E19" s="7"/>
      <c r="F19" s="14">
        <v>1</v>
      </c>
      <c r="G19" s="14">
        <v>1</v>
      </c>
      <c r="H19" s="33">
        <f t="shared" si="2"/>
        <v>315187.28999999998</v>
      </c>
      <c r="I19" s="34">
        <v>315187.28999999998</v>
      </c>
      <c r="J19" s="34">
        <f t="shared" si="1"/>
        <v>371921.00219999993</v>
      </c>
      <c r="K19" s="37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2:1024" x14ac:dyDescent="0.25">
      <c r="B20" s="15"/>
      <c r="C20" s="16"/>
      <c r="D20" s="16"/>
      <c r="E20" s="17"/>
      <c r="F20" s="17"/>
      <c r="G20" s="17"/>
      <c r="H20" s="18"/>
      <c r="I20" s="19">
        <v>6033200</v>
      </c>
      <c r="J20" s="19">
        <v>7119176</v>
      </c>
      <c r="K20" s="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2:1024" x14ac:dyDescent="0.25">
      <c r="B21" s="21"/>
      <c r="C21" s="20"/>
      <c r="D21" s="20"/>
      <c r="E21" s="21"/>
      <c r="F21" s="21"/>
      <c r="G21" s="21"/>
      <c r="H21" s="21"/>
      <c r="I21" s="21" t="s">
        <v>31</v>
      </c>
      <c r="J21" s="22">
        <f>J20-I20</f>
        <v>1085976</v>
      </c>
      <c r="K21" s="20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2:1024" x14ac:dyDescent="0.25">
      <c r="B22"/>
      <c r="C22" s="38" t="s">
        <v>32</v>
      </c>
      <c r="D22" s="38"/>
      <c r="E22" s="38"/>
      <c r="F22" s="38"/>
      <c r="G22" s="38"/>
      <c r="H22" s="38"/>
      <c r="I22" s="38"/>
      <c r="J22" s="38"/>
      <c r="K22" s="38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2:1024" x14ac:dyDescent="0.25">
      <c r="B23"/>
      <c r="C23" s="7" t="s">
        <v>33</v>
      </c>
      <c r="D23" s="38" t="s">
        <v>70</v>
      </c>
      <c r="E23" s="38"/>
      <c r="F23" s="38"/>
      <c r="G23" s="38"/>
      <c r="H23" s="38"/>
      <c r="I23" s="38"/>
      <c r="J23" s="38"/>
      <c r="K23" s="38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2:1024" ht="15" customHeight="1" x14ac:dyDescent="0.25">
      <c r="B24"/>
      <c r="C24" s="7" t="s">
        <v>34</v>
      </c>
      <c r="D24" s="39" t="s">
        <v>35</v>
      </c>
      <c r="E24" s="39"/>
      <c r="F24" s="39"/>
      <c r="G24" s="39"/>
      <c r="H24" s="39"/>
      <c r="I24" s="39"/>
      <c r="J24" s="39"/>
      <c r="K24" s="39"/>
      <c r="L24" s="20"/>
      <c r="M24" s="20"/>
      <c r="N24" s="20"/>
      <c r="O24" s="20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2:1024" ht="63.75" customHeight="1" x14ac:dyDescent="0.25">
      <c r="B25"/>
      <c r="C25" s="7" t="s">
        <v>36</v>
      </c>
      <c r="D25" s="35" t="s">
        <v>68</v>
      </c>
      <c r="E25" s="35"/>
      <c r="F25" s="35"/>
      <c r="G25" s="35"/>
      <c r="H25" s="35"/>
      <c r="I25" s="35"/>
      <c r="J25" s="35"/>
      <c r="K25" s="3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2:1024" x14ac:dyDescent="0.25">
      <c r="B26"/>
      <c r="C26" s="7" t="s">
        <v>37</v>
      </c>
      <c r="D26" s="36" t="s">
        <v>38</v>
      </c>
      <c r="E26" s="36"/>
      <c r="F26" s="36"/>
      <c r="G26" s="36"/>
      <c r="H26" s="36"/>
      <c r="I26" s="36"/>
      <c r="J26" s="36"/>
      <c r="K26" s="3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2:1024" ht="31.5" customHeight="1" x14ac:dyDescent="0.25">
      <c r="B27"/>
      <c r="C27" s="7" t="s">
        <v>39</v>
      </c>
      <c r="D27" s="35" t="s">
        <v>40</v>
      </c>
      <c r="E27" s="35"/>
      <c r="F27" s="35"/>
      <c r="G27" s="35"/>
      <c r="H27" s="35"/>
      <c r="I27" s="35"/>
      <c r="J27" s="35"/>
      <c r="K27" s="35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2:1024" ht="34.5" customHeight="1" x14ac:dyDescent="0.25">
      <c r="B28"/>
      <c r="C28" s="7" t="s">
        <v>41</v>
      </c>
      <c r="D28" s="35" t="s">
        <v>40</v>
      </c>
      <c r="E28" s="35"/>
      <c r="F28" s="35"/>
      <c r="G28" s="35"/>
      <c r="H28" s="35"/>
      <c r="I28" s="35"/>
      <c r="J28" s="35"/>
      <c r="K28" s="35"/>
      <c r="L28" s="23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2:1024" s="24" customFormat="1" ht="41.25" customHeight="1" x14ac:dyDescent="0.25">
      <c r="C29" s="8" t="s">
        <v>42</v>
      </c>
      <c r="D29" s="35" t="s">
        <v>43</v>
      </c>
      <c r="E29" s="35"/>
      <c r="F29" s="35"/>
      <c r="G29" s="35"/>
      <c r="H29" s="35"/>
      <c r="I29" s="35"/>
      <c r="J29" s="35"/>
      <c r="K29" s="35"/>
      <c r="L29" s="23"/>
    </row>
    <row r="30" spans="2:1024" x14ac:dyDescent="0.25">
      <c r="C30" s="25"/>
      <c r="D30" s="25"/>
      <c r="E30" s="26"/>
      <c r="F30" s="26"/>
      <c r="G30" s="26"/>
      <c r="H30" s="26"/>
      <c r="I30" s="26"/>
      <c r="J30" s="26"/>
      <c r="K30" s="26"/>
    </row>
    <row r="31" spans="2:1024" x14ac:dyDescent="0.25">
      <c r="C31" s="1" t="s">
        <v>44</v>
      </c>
      <c r="D31"/>
      <c r="F31"/>
      <c r="G31"/>
    </row>
    <row r="32" spans="2:1024" x14ac:dyDescent="0.25">
      <c r="C32"/>
      <c r="D32"/>
      <c r="F32"/>
      <c r="G32"/>
    </row>
    <row r="33" spans="3:7" x14ac:dyDescent="0.25">
      <c r="C33" s="1" t="s">
        <v>45</v>
      </c>
      <c r="D33"/>
      <c r="F33"/>
      <c r="G33"/>
    </row>
    <row r="34" spans="3:7" x14ac:dyDescent="0.25">
      <c r="C34"/>
      <c r="D34" s="5" t="str">
        <f>Query2_USERN</f>
        <v>Гулиев Тимур Абрекович</v>
      </c>
      <c r="F34" s="21"/>
      <c r="G34" s="27"/>
    </row>
    <row r="35" spans="3:7" x14ac:dyDescent="0.25">
      <c r="C35" s="1" t="s">
        <v>46</v>
      </c>
      <c r="D35" s="5" t="s">
        <v>47</v>
      </c>
    </row>
    <row r="36" spans="3:7" x14ac:dyDescent="0.25">
      <c r="C36" s="1" t="s">
        <v>48</v>
      </c>
      <c r="D36" s="5">
        <f>Query2_USERE</f>
        <v>0</v>
      </c>
    </row>
    <row r="37" spans="3:7" x14ac:dyDescent="0.25">
      <c r="D37"/>
    </row>
    <row r="38" spans="3:7" x14ac:dyDescent="0.25">
      <c r="D38"/>
    </row>
    <row r="39" spans="3:7" x14ac:dyDescent="0.25">
      <c r="D39"/>
    </row>
    <row r="40" spans="3:7" x14ac:dyDescent="0.25">
      <c r="D40"/>
    </row>
    <row r="41" spans="3:7" x14ac:dyDescent="0.25">
      <c r="D41"/>
    </row>
    <row r="42" spans="3:7" x14ac:dyDescent="0.25">
      <c r="D42"/>
    </row>
    <row r="43" spans="3:7" x14ac:dyDescent="0.25">
      <c r="D43"/>
    </row>
    <row r="44" spans="3:7" x14ac:dyDescent="0.25">
      <c r="D44"/>
    </row>
    <row r="45" spans="3:7" x14ac:dyDescent="0.25">
      <c r="D45"/>
    </row>
    <row r="46" spans="3:7" x14ac:dyDescent="0.25">
      <c r="D46" s="1" t="s">
        <v>49</v>
      </c>
    </row>
  </sheetData>
  <mergeCells count="19">
    <mergeCell ref="B2:K2"/>
    <mergeCell ref="B4:B5"/>
    <mergeCell ref="C4:C5"/>
    <mergeCell ref="D4:D5"/>
    <mergeCell ref="E4:E5"/>
    <mergeCell ref="F4:G4"/>
    <mergeCell ref="H4:H5"/>
    <mergeCell ref="I4:I5"/>
    <mergeCell ref="J4:J5"/>
    <mergeCell ref="K4:K5"/>
    <mergeCell ref="K7:K19"/>
    <mergeCell ref="C22:K22"/>
    <mergeCell ref="D23:K23"/>
    <mergeCell ref="D24:K24"/>
    <mergeCell ref="D25:K25"/>
    <mergeCell ref="D26:K26"/>
    <mergeCell ref="D27:K27"/>
    <mergeCell ref="D28:K28"/>
    <mergeCell ref="D29:K29"/>
  </mergeCells>
  <pageMargins left="0.78740157480314965" right="0.39370078740157483" top="0.78740157480314965" bottom="0.39370078740157483" header="0.51181102362204722" footer="0.31496062992125984"/>
  <pageSetup paperSize="9" scale="50" firstPageNumber="0" orientation="landscape" r:id="rId1"/>
  <headerFooter>
    <oddFooter>&amp;C&amp;P</oddFooter>
  </headerFooter>
  <colBreaks count="1" manualBreakCount="1">
    <brk id="11" max="4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AMK43"/>
  <sheetViews>
    <sheetView tabSelected="1" view="pageBreakPreview" topLeftCell="B1" zoomScale="85" zoomScaleNormal="80" zoomScaleSheetLayoutView="85" workbookViewId="0">
      <selection activeCell="I29" sqref="I29"/>
    </sheetView>
  </sheetViews>
  <sheetFormatPr defaultRowHeight="15" x14ac:dyDescent="0.25"/>
  <cols>
    <col min="1" max="1" width="1.7109375" style="1"/>
    <col min="2" max="2" width="5.28515625" style="1"/>
    <col min="3" max="3" width="38.5703125" style="1"/>
    <col min="4" max="4" width="60.85546875" style="1"/>
    <col min="5" max="6" width="9.140625" style="1"/>
    <col min="7" max="7" width="11.5703125" style="1"/>
    <col min="8" max="8" width="18.28515625" style="1"/>
    <col min="9" max="9" width="16" style="1"/>
    <col min="10" max="10" width="18.28515625" style="1"/>
    <col min="11" max="11" width="39.42578125" style="1"/>
    <col min="12" max="12" width="3.28515625" style="1"/>
    <col min="13" max="1025" width="9.140625" style="1"/>
  </cols>
  <sheetData>
    <row r="1" spans="1:1024" x14ac:dyDescent="0.25">
      <c r="A1"/>
      <c r="B1"/>
      <c r="C1"/>
      <c r="D1"/>
      <c r="E1"/>
      <c r="F1"/>
      <c r="G1"/>
      <c r="H1"/>
      <c r="I1"/>
      <c r="J1"/>
      <c r="K1" s="2" t="s">
        <v>50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25">
      <c r="A2"/>
      <c r="B2" s="40" t="s">
        <v>1</v>
      </c>
      <c r="C2" s="40"/>
      <c r="D2" s="40"/>
      <c r="E2" s="40"/>
      <c r="F2" s="40"/>
      <c r="G2" s="40"/>
      <c r="H2" s="40"/>
      <c r="I2" s="40"/>
      <c r="J2" s="40"/>
      <c r="K2" s="40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5">
      <c r="A3"/>
      <c r="B3" s="1" t="s">
        <v>2</v>
      </c>
      <c r="C3" s="3"/>
      <c r="D3" s="4" t="s">
        <v>3</v>
      </c>
      <c r="E3"/>
      <c r="F3"/>
      <c r="G3"/>
      <c r="H3"/>
      <c r="I3"/>
      <c r="J3"/>
      <c r="K3" s="2"/>
      <c r="L3" s="5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s="6" customFormat="1" ht="15" customHeight="1" x14ac:dyDescent="0.25">
      <c r="B4" s="37" t="s">
        <v>4</v>
      </c>
      <c r="C4" s="37" t="s">
        <v>5</v>
      </c>
      <c r="D4" s="37" t="s">
        <v>6</v>
      </c>
      <c r="E4" s="37" t="s">
        <v>7</v>
      </c>
      <c r="F4" s="41"/>
      <c r="G4" s="41"/>
      <c r="H4" s="42" t="s">
        <v>71</v>
      </c>
      <c r="I4" s="43" t="s">
        <v>72</v>
      </c>
      <c r="J4" s="37" t="s">
        <v>74</v>
      </c>
      <c r="K4" s="37" t="s">
        <v>8</v>
      </c>
      <c r="L4" s="9"/>
    </row>
    <row r="5" spans="1:1024" s="10" customFormat="1" x14ac:dyDescent="0.25">
      <c r="B5" s="37"/>
      <c r="C5" s="37"/>
      <c r="D5" s="37"/>
      <c r="E5" s="37"/>
      <c r="F5" s="11" t="s">
        <v>69</v>
      </c>
      <c r="G5" s="11" t="s">
        <v>9</v>
      </c>
      <c r="H5" s="42"/>
      <c r="I5" s="43"/>
      <c r="J5" s="37"/>
      <c r="K5" s="37"/>
    </row>
    <row r="6" spans="1:1024" s="6" customFormat="1" x14ac:dyDescent="0.25">
      <c r="B6" s="7">
        <v>1</v>
      </c>
      <c r="C6" s="7">
        <v>3</v>
      </c>
      <c r="D6" s="7">
        <v>5</v>
      </c>
      <c r="E6" s="7">
        <v>6</v>
      </c>
      <c r="F6" s="7">
        <v>9</v>
      </c>
      <c r="G6" s="7">
        <v>11</v>
      </c>
      <c r="H6" s="7">
        <v>12</v>
      </c>
      <c r="I6" s="7">
        <v>13</v>
      </c>
      <c r="J6" s="7">
        <v>14</v>
      </c>
      <c r="K6" s="7">
        <v>15</v>
      </c>
    </row>
    <row r="7" spans="1:1024" ht="15" customHeight="1" x14ac:dyDescent="0.25">
      <c r="A7" s="6"/>
      <c r="B7" s="7">
        <v>1</v>
      </c>
      <c r="C7" s="28" t="s">
        <v>27</v>
      </c>
      <c r="D7" s="13" t="s">
        <v>27</v>
      </c>
      <c r="E7" s="7"/>
      <c r="F7" s="14">
        <v>1</v>
      </c>
      <c r="G7" s="14">
        <v>1</v>
      </c>
      <c r="H7" s="33">
        <f>I7/G7</f>
        <v>54983.05</v>
      </c>
      <c r="I7" s="34">
        <v>54983.05</v>
      </c>
      <c r="J7" s="34">
        <f t="shared" ref="J7:J16" si="0">I7*1.18</f>
        <v>64879.999000000003</v>
      </c>
      <c r="K7" s="37" t="s">
        <v>12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5">
      <c r="A8" s="6"/>
      <c r="B8" s="7">
        <v>2</v>
      </c>
      <c r="C8" s="12" t="s">
        <v>51</v>
      </c>
      <c r="D8" s="13" t="s">
        <v>51</v>
      </c>
      <c r="E8" s="7"/>
      <c r="F8" s="14">
        <v>1</v>
      </c>
      <c r="G8" s="14">
        <v>1</v>
      </c>
      <c r="H8" s="33">
        <f t="shared" ref="H8:H16" si="1">I8/G8</f>
        <v>62933.56</v>
      </c>
      <c r="I8" s="34">
        <v>62933.56</v>
      </c>
      <c r="J8" s="34">
        <f t="shared" si="0"/>
        <v>74261.6008</v>
      </c>
      <c r="K8" s="37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5">
      <c r="A9" s="6"/>
      <c r="B9" s="7">
        <v>3</v>
      </c>
      <c r="C9" s="29" t="s">
        <v>52</v>
      </c>
      <c r="D9" s="29" t="s">
        <v>52</v>
      </c>
      <c r="E9" s="7"/>
      <c r="F9" s="14">
        <v>12</v>
      </c>
      <c r="G9" s="14">
        <v>12</v>
      </c>
      <c r="H9" s="33">
        <f t="shared" si="1"/>
        <v>18686.440833333334</v>
      </c>
      <c r="I9" s="34">
        <v>224237.29</v>
      </c>
      <c r="J9" s="34">
        <f t="shared" si="0"/>
        <v>264600.00219999999</v>
      </c>
      <c r="K9" s="37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38.25" x14ac:dyDescent="0.25">
      <c r="A10" s="6"/>
      <c r="B10" s="7">
        <v>4</v>
      </c>
      <c r="C10" s="12" t="s">
        <v>53</v>
      </c>
      <c r="D10" s="13" t="s">
        <v>29</v>
      </c>
      <c r="E10" s="7"/>
      <c r="F10" s="14">
        <v>5</v>
      </c>
      <c r="G10" s="14">
        <v>5</v>
      </c>
      <c r="H10" s="33">
        <f t="shared" si="1"/>
        <v>71324.423999999999</v>
      </c>
      <c r="I10" s="34">
        <v>356622.12</v>
      </c>
      <c r="J10" s="34">
        <f t="shared" si="0"/>
        <v>420814.10159999999</v>
      </c>
      <c r="K10" s="37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30" x14ac:dyDescent="0.25">
      <c r="A11" s="6"/>
      <c r="B11" s="7">
        <v>5</v>
      </c>
      <c r="C11" s="12" t="s">
        <v>54</v>
      </c>
      <c r="D11" s="13" t="s">
        <v>55</v>
      </c>
      <c r="E11" s="7"/>
      <c r="F11" s="14">
        <v>4</v>
      </c>
      <c r="G11" s="14">
        <v>4</v>
      </c>
      <c r="H11" s="33">
        <f t="shared" si="1"/>
        <v>29212.372500000001</v>
      </c>
      <c r="I11" s="34">
        <v>116849.49</v>
      </c>
      <c r="J11" s="34">
        <f t="shared" si="0"/>
        <v>137882.3982</v>
      </c>
      <c r="K11" s="37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5.5" x14ac:dyDescent="0.25">
      <c r="A12" s="6"/>
      <c r="B12" s="7">
        <v>6</v>
      </c>
      <c r="C12" s="12" t="s">
        <v>56</v>
      </c>
      <c r="D12" s="13" t="s">
        <v>57</v>
      </c>
      <c r="E12" s="7"/>
      <c r="F12" s="14">
        <v>1</v>
      </c>
      <c r="G12" s="14">
        <v>1</v>
      </c>
      <c r="H12" s="33">
        <f t="shared" si="1"/>
        <v>32211.86</v>
      </c>
      <c r="I12" s="34">
        <v>32211.86</v>
      </c>
      <c r="J12" s="34">
        <f t="shared" si="0"/>
        <v>38009.9948</v>
      </c>
      <c r="K12" s="37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 s="6"/>
      <c r="B13" s="7">
        <v>7</v>
      </c>
      <c r="C13" s="12" t="s">
        <v>19</v>
      </c>
      <c r="D13" s="13" t="s">
        <v>19</v>
      </c>
      <c r="E13" s="7"/>
      <c r="F13" s="14">
        <v>12</v>
      </c>
      <c r="G13" s="14">
        <v>12</v>
      </c>
      <c r="H13" s="33">
        <f t="shared" si="1"/>
        <v>1708.4741666666666</v>
      </c>
      <c r="I13" s="34">
        <v>20501.689999999999</v>
      </c>
      <c r="J13" s="34">
        <f t="shared" si="0"/>
        <v>24191.994199999997</v>
      </c>
      <c r="K13" s="37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5">
      <c r="A14" s="6"/>
      <c r="B14" s="7">
        <v>8</v>
      </c>
      <c r="C14" s="29" t="s">
        <v>58</v>
      </c>
      <c r="D14" s="29" t="s">
        <v>58</v>
      </c>
      <c r="E14" s="7"/>
      <c r="F14" s="14">
        <v>20</v>
      </c>
      <c r="G14" s="14">
        <v>20</v>
      </c>
      <c r="H14" s="33">
        <f t="shared" si="1"/>
        <v>2218.6439999999998</v>
      </c>
      <c r="I14" s="34">
        <v>44372.88</v>
      </c>
      <c r="J14" s="34">
        <f t="shared" si="0"/>
        <v>52359.998399999997</v>
      </c>
      <c r="K14" s="37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51" x14ac:dyDescent="0.25">
      <c r="A15" s="6"/>
      <c r="B15" s="7">
        <v>9</v>
      </c>
      <c r="C15" s="12" t="s">
        <v>10</v>
      </c>
      <c r="D15" s="13" t="s">
        <v>11</v>
      </c>
      <c r="E15" s="7"/>
      <c r="F15" s="30">
        <v>1</v>
      </c>
      <c r="G15" s="30">
        <v>1</v>
      </c>
      <c r="H15" s="33">
        <f t="shared" si="1"/>
        <v>60983.05</v>
      </c>
      <c r="I15" s="34">
        <v>60983.05</v>
      </c>
      <c r="J15" s="34">
        <f t="shared" si="0"/>
        <v>71959.998999999996</v>
      </c>
      <c r="K15" s="37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0" x14ac:dyDescent="0.25">
      <c r="A16" s="6"/>
      <c r="B16" s="7">
        <v>10</v>
      </c>
      <c r="C16" s="12" t="s">
        <v>59</v>
      </c>
      <c r="D16" s="13" t="s">
        <v>59</v>
      </c>
      <c r="E16" s="7"/>
      <c r="F16" s="14">
        <v>1</v>
      </c>
      <c r="G16" s="14">
        <v>1</v>
      </c>
      <c r="H16" s="33">
        <f t="shared" si="1"/>
        <v>17372.88</v>
      </c>
      <c r="I16" s="34">
        <v>17372.88</v>
      </c>
      <c r="J16" s="34">
        <f t="shared" si="0"/>
        <v>20499.9984</v>
      </c>
      <c r="K16" s="37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5">
      <c r="A17"/>
      <c r="B17" s="15"/>
      <c r="C17" s="16"/>
      <c r="D17" s="16"/>
      <c r="E17" s="17"/>
      <c r="F17" s="17"/>
      <c r="G17" s="17"/>
      <c r="H17" s="18"/>
      <c r="I17" s="19">
        <v>991067.87</v>
      </c>
      <c r="J17" s="19">
        <v>1169460.0900000001</v>
      </c>
      <c r="K17" s="20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5">
      <c r="A18"/>
      <c r="B18" s="21"/>
      <c r="C18" s="20"/>
      <c r="D18" s="20"/>
      <c r="E18" s="21"/>
      <c r="F18" s="21"/>
      <c r="G18" s="21"/>
      <c r="H18" s="21"/>
      <c r="I18" s="21" t="s">
        <v>31</v>
      </c>
      <c r="J18" s="22">
        <f>J17-I17</f>
        <v>178392.22000000009</v>
      </c>
      <c r="K18" s="20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5">
      <c r="A19"/>
      <c r="B19"/>
      <c r="C19" s="38" t="s">
        <v>32</v>
      </c>
      <c r="D19" s="38"/>
      <c r="E19" s="38"/>
      <c r="F19" s="38"/>
      <c r="G19" s="38"/>
      <c r="H19" s="38"/>
      <c r="I19" s="38"/>
      <c r="J19" s="38"/>
      <c r="K19" s="38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5">
      <c r="A20"/>
      <c r="B20"/>
      <c r="C20" s="7" t="s">
        <v>33</v>
      </c>
      <c r="D20" s="38" t="s">
        <v>70</v>
      </c>
      <c r="E20" s="38"/>
      <c r="F20" s="38"/>
      <c r="G20" s="38"/>
      <c r="H20" s="38"/>
      <c r="I20" s="38"/>
      <c r="J20" s="38"/>
      <c r="K20" s="38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 x14ac:dyDescent="0.25">
      <c r="A21"/>
      <c r="B21"/>
      <c r="C21" s="7" t="s">
        <v>34</v>
      </c>
      <c r="D21" s="39" t="s">
        <v>35</v>
      </c>
      <c r="E21" s="39"/>
      <c r="F21" s="39"/>
      <c r="G21" s="39"/>
      <c r="H21" s="39"/>
      <c r="I21" s="39"/>
      <c r="J21" s="39"/>
      <c r="K21" s="39"/>
      <c r="L21" s="20"/>
      <c r="M21" s="20"/>
      <c r="N21" s="20"/>
      <c r="O21" s="20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72" customHeight="1" x14ac:dyDescent="0.25">
      <c r="A22"/>
      <c r="B22"/>
      <c r="C22" s="7" t="s">
        <v>36</v>
      </c>
      <c r="D22" s="35" t="s">
        <v>68</v>
      </c>
      <c r="E22" s="35"/>
      <c r="F22" s="35"/>
      <c r="G22" s="35"/>
      <c r="H22" s="35"/>
      <c r="I22" s="35"/>
      <c r="J22" s="35"/>
      <c r="K22" s="35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25">
      <c r="A23"/>
      <c r="B23"/>
      <c r="C23" s="7" t="s">
        <v>37</v>
      </c>
      <c r="D23" s="36" t="s">
        <v>38</v>
      </c>
      <c r="E23" s="36"/>
      <c r="F23" s="36"/>
      <c r="G23" s="36"/>
      <c r="H23" s="36"/>
      <c r="I23" s="36"/>
      <c r="J23" s="36"/>
      <c r="K23" s="36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38.25" customHeight="1" x14ac:dyDescent="0.25">
      <c r="A24"/>
      <c r="B24"/>
      <c r="C24" s="7" t="s">
        <v>39</v>
      </c>
      <c r="D24" s="35" t="s">
        <v>40</v>
      </c>
      <c r="E24" s="35"/>
      <c r="F24" s="35"/>
      <c r="G24" s="35"/>
      <c r="H24" s="35"/>
      <c r="I24" s="35"/>
      <c r="J24" s="35"/>
      <c r="K24" s="35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32.25" customHeight="1" x14ac:dyDescent="0.25">
      <c r="A25"/>
      <c r="B25"/>
      <c r="C25" s="7" t="s">
        <v>41</v>
      </c>
      <c r="D25" s="35" t="s">
        <v>40</v>
      </c>
      <c r="E25" s="35"/>
      <c r="F25" s="35"/>
      <c r="G25" s="35"/>
      <c r="H25" s="35"/>
      <c r="I25" s="35"/>
      <c r="J25" s="35"/>
      <c r="K25" s="35"/>
      <c r="L25" s="23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s="24" customFormat="1" ht="41.25" customHeight="1" x14ac:dyDescent="0.25">
      <c r="C26" s="8" t="s">
        <v>42</v>
      </c>
      <c r="D26" s="35" t="s">
        <v>43</v>
      </c>
      <c r="E26" s="35"/>
      <c r="F26" s="35"/>
      <c r="G26" s="35"/>
      <c r="H26" s="35"/>
      <c r="I26" s="35"/>
      <c r="J26" s="35"/>
      <c r="K26" s="35"/>
      <c r="L26" s="23"/>
    </row>
    <row r="27" spans="1:1024" x14ac:dyDescent="0.25">
      <c r="B27" s="25"/>
      <c r="C27" s="25"/>
      <c r="D27" s="26"/>
      <c r="E27" s="26"/>
      <c r="F27" s="26"/>
      <c r="G27" s="26"/>
      <c r="H27" s="26"/>
      <c r="I27" s="26"/>
      <c r="J27" s="26"/>
      <c r="K27" s="26"/>
    </row>
    <row r="28" spans="1:1024" x14ac:dyDescent="0.25">
      <c r="B28" s="1" t="s">
        <v>44</v>
      </c>
      <c r="C28"/>
      <c r="D28"/>
      <c r="F28"/>
      <c r="G28"/>
    </row>
    <row r="29" spans="1:1024" x14ac:dyDescent="0.25">
      <c r="B29"/>
      <c r="C29"/>
      <c r="D29"/>
      <c r="F29"/>
      <c r="G29"/>
    </row>
    <row r="30" spans="1:1024" x14ac:dyDescent="0.25">
      <c r="B30" s="1" t="s">
        <v>45</v>
      </c>
      <c r="C30"/>
      <c r="D30"/>
      <c r="F30"/>
      <c r="G30"/>
    </row>
    <row r="31" spans="1:1024" x14ac:dyDescent="0.25">
      <c r="B31"/>
      <c r="C31" s="5" t="str">
        <f>Query2_USERN</f>
        <v>Гулиев Тимур Абрекович</v>
      </c>
      <c r="D31"/>
      <c r="F31" s="21"/>
      <c r="G31" s="27"/>
    </row>
    <row r="32" spans="1:1024" x14ac:dyDescent="0.25">
      <c r="B32" s="1" t="s">
        <v>46</v>
      </c>
      <c r="C32" s="5" t="s">
        <v>47</v>
      </c>
      <c r="D32"/>
    </row>
    <row r="33" spans="2:4" x14ac:dyDescent="0.25">
      <c r="B33" s="1" t="s">
        <v>48</v>
      </c>
      <c r="C33" s="5">
        <f>Query2_USERE</f>
        <v>0</v>
      </c>
      <c r="D33" s="1" t="s">
        <v>49</v>
      </c>
    </row>
    <row r="34" spans="2:4" x14ac:dyDescent="0.25">
      <c r="D34"/>
    </row>
    <row r="35" spans="2:4" x14ac:dyDescent="0.25">
      <c r="D35"/>
    </row>
    <row r="36" spans="2:4" x14ac:dyDescent="0.25">
      <c r="D36"/>
    </row>
    <row r="37" spans="2:4" x14ac:dyDescent="0.25">
      <c r="D37"/>
    </row>
    <row r="38" spans="2:4" x14ac:dyDescent="0.25">
      <c r="D38"/>
    </row>
    <row r="39" spans="2:4" x14ac:dyDescent="0.25">
      <c r="D39"/>
    </row>
    <row r="40" spans="2:4" x14ac:dyDescent="0.25">
      <c r="D40"/>
    </row>
    <row r="41" spans="2:4" x14ac:dyDescent="0.25">
      <c r="D41"/>
    </row>
    <row r="42" spans="2:4" x14ac:dyDescent="0.25">
      <c r="D42"/>
    </row>
    <row r="43" spans="2:4" x14ac:dyDescent="0.25">
      <c r="D43" s="1" t="s">
        <v>49</v>
      </c>
    </row>
  </sheetData>
  <mergeCells count="19">
    <mergeCell ref="B2:K2"/>
    <mergeCell ref="B4:B5"/>
    <mergeCell ref="C4:C5"/>
    <mergeCell ref="D4:D5"/>
    <mergeCell ref="E4:E5"/>
    <mergeCell ref="F4:G4"/>
    <mergeCell ref="H4:H5"/>
    <mergeCell ref="I4:I5"/>
    <mergeCell ref="J4:J5"/>
    <mergeCell ref="K4:K5"/>
    <mergeCell ref="K7:K16"/>
    <mergeCell ref="C19:K19"/>
    <mergeCell ref="D20:K20"/>
    <mergeCell ref="D21:K21"/>
    <mergeCell ref="D22:K22"/>
    <mergeCell ref="D23:K23"/>
    <mergeCell ref="D24:K24"/>
    <mergeCell ref="D25:K25"/>
    <mergeCell ref="D26:K26"/>
  </mergeCells>
  <pageMargins left="0.70866141732283472" right="0.70866141732283472" top="0.74803149606299213" bottom="0.74803149606299213" header="0.51181102362204722" footer="0.51181102362204722"/>
  <pageSetup paperSize="9" scale="50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5:S6"/>
  <sheetViews>
    <sheetView zoomScaleNormal="100" workbookViewId="0">
      <selection activeCell="A30013" activeCellId="1" sqref="O15:O16 A30013"/>
    </sheetView>
  </sheetViews>
  <sheetFormatPr defaultRowHeight="15" x14ac:dyDescent="0.25"/>
  <cols>
    <col min="1" max="1025" width="8.7109375"/>
  </cols>
  <sheetData>
    <row r="5" spans="1:19" x14ac:dyDescent="0.25">
      <c r="A5" s="31" t="s">
        <v>60</v>
      </c>
      <c r="B5" t="e">
        <f>xlr_errname</f>
        <v>#NAME?</v>
      </c>
    </row>
    <row r="6" spans="1:19" x14ac:dyDescent="0.25">
      <c r="A6" t="s">
        <v>61</v>
      </c>
      <c r="B6">
        <v>7142</v>
      </c>
      <c r="C6" s="32" t="s">
        <v>62</v>
      </c>
      <c r="D6">
        <v>5364</v>
      </c>
      <c r="E6" s="32" t="s">
        <v>63</v>
      </c>
      <c r="F6" s="32" t="s">
        <v>64</v>
      </c>
      <c r="G6" s="32"/>
      <c r="H6" s="32"/>
      <c r="I6" s="32"/>
      <c r="J6" s="32" t="s">
        <v>63</v>
      </c>
      <c r="K6" s="32" t="s">
        <v>65</v>
      </c>
      <c r="L6" s="32" t="s">
        <v>66</v>
      </c>
      <c r="M6" s="32" t="s">
        <v>67</v>
      </c>
      <c r="N6" s="32"/>
      <c r="O6">
        <v>2959</v>
      </c>
      <c r="P6" s="32" t="s">
        <v>3</v>
      </c>
      <c r="Q6">
        <v>0</v>
      </c>
      <c r="R6" s="32"/>
      <c r="S6" s="32" t="s">
        <v>50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24</vt:i4>
      </vt:variant>
    </vt:vector>
  </HeadingPairs>
  <TitlesOfParts>
    <vt:vector size="27" baseType="lpstr">
      <vt:lpstr>Приложение № 1.1</vt:lpstr>
      <vt:lpstr>Приложение № 1.2</vt:lpstr>
      <vt:lpstr>XLR_NoRangeSheet</vt:lpstr>
      <vt:lpstr>Query1</vt:lpstr>
      <vt:lpstr>Query2_ADRES</vt:lpstr>
      <vt:lpstr>Query2_EMAIL</vt:lpstr>
      <vt:lpstr>Query2_KURATOR</vt:lpstr>
      <vt:lpstr>Query2_NAME_LOTA</vt:lpstr>
      <vt:lpstr>Query2_NLOTA</vt:lpstr>
      <vt:lpstr>Query2_NOTE</vt:lpstr>
      <vt:lpstr>Query2_NPO</vt:lpstr>
      <vt:lpstr>Query2_PRIL_NOMER</vt:lpstr>
      <vt:lpstr>Query2_SROK</vt:lpstr>
      <vt:lpstr>Query2_TEL</vt:lpstr>
      <vt:lpstr>Query2_TIP</vt:lpstr>
      <vt:lpstr>Query2_TIPNAME</vt:lpstr>
      <vt:lpstr>Query2_UA2</vt:lpstr>
      <vt:lpstr>Query2_UA2NAME</vt:lpstr>
      <vt:lpstr>Query2_USERE</vt:lpstr>
      <vt:lpstr>Query2_USERN</vt:lpstr>
      <vt:lpstr>Query2_USERT</vt:lpstr>
      <vt:lpstr>Query2_VCODE</vt:lpstr>
      <vt:lpstr>Query3</vt:lpstr>
      <vt:lpstr>XLR_ERRNAMESTR</vt:lpstr>
      <vt:lpstr>XLR_VERSION</vt:lpstr>
      <vt:lpstr>'Приложение № 1.1'!Область_печати</vt:lpstr>
      <vt:lpstr>'Приложение № 1.2'!Область_печати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Гулиев Тимур Абрекович</dc:creator>
  <cp:lastModifiedBy>Мигранова Регина Фангизовна</cp:lastModifiedBy>
  <cp:revision>1</cp:revision>
  <cp:lastPrinted>2015-03-20T07:34:53Z</cp:lastPrinted>
  <dcterms:created xsi:type="dcterms:W3CDTF">2013-12-19T08:11:42Z</dcterms:created>
  <dcterms:modified xsi:type="dcterms:W3CDTF">2015-04-29T08:43:41Z</dcterms:modified>
  <dc:language>ru-RU</dc:language>
</cp:coreProperties>
</file>